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ren\Desktop\"/>
    </mc:Choice>
  </mc:AlternateContent>
  <xr:revisionPtr revIDLastSave="0" documentId="13_ncr:1_{55156516-46AA-4C72-9ECE-CC2F7B7AECB4}" xr6:coauthVersionLast="47" xr6:coauthVersionMax="47" xr10:uidLastSave="{00000000-0000-0000-0000-000000000000}"/>
  <bookViews>
    <workbookView xWindow="-120" yWindow="-120" windowWidth="20730" windowHeight="11160" xr2:uid="{A6D65E4A-A71D-4276-AB7A-9BFC035A27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4" i="1"/>
  <c r="K23" i="1"/>
  <c r="K22" i="1"/>
  <c r="N23" i="1" s="1"/>
  <c r="K19" i="1"/>
  <c r="K18" i="1"/>
  <c r="K17" i="1"/>
  <c r="K14" i="1"/>
  <c r="K13" i="1"/>
  <c r="K12" i="1"/>
  <c r="K11" i="1"/>
  <c r="N12" i="1" s="1"/>
  <c r="K8" i="1"/>
  <c r="K7" i="1"/>
  <c r="K6" i="1"/>
  <c r="J29" i="1"/>
  <c r="J28" i="1"/>
  <c r="J27" i="1"/>
  <c r="J24" i="1"/>
  <c r="J23" i="1"/>
  <c r="J22" i="1"/>
  <c r="J19" i="1"/>
  <c r="J18" i="1"/>
  <c r="J17" i="1"/>
  <c r="J14" i="1"/>
  <c r="J13" i="1"/>
  <c r="J12" i="1"/>
  <c r="J11" i="1"/>
  <c r="J8" i="1"/>
  <c r="J7" i="1"/>
  <c r="J6" i="1"/>
  <c r="E23" i="1"/>
  <c r="N8" i="1"/>
  <c r="L30" i="1"/>
  <c r="M19" i="1"/>
  <c r="M18" i="1"/>
  <c r="N29" i="1"/>
  <c r="N28" i="1"/>
  <c r="N24" i="1"/>
  <c r="N18" i="1"/>
  <c r="N19" i="1"/>
  <c r="N14" i="1"/>
  <c r="N13" i="1"/>
  <c r="L25" i="1"/>
  <c r="F28" i="1"/>
  <c r="E28" i="1"/>
  <c r="F27" i="1"/>
  <c r="E27" i="1"/>
  <c r="F23" i="1"/>
  <c r="F22" i="1"/>
  <c r="E22" i="1"/>
  <c r="L20" i="1"/>
  <c r="F18" i="1"/>
  <c r="E18" i="1"/>
  <c r="F17" i="1"/>
  <c r="E17" i="1"/>
  <c r="L15" i="1"/>
  <c r="F12" i="1"/>
  <c r="E12" i="1"/>
  <c r="E13" i="1" s="1"/>
  <c r="E14" i="1" s="1"/>
  <c r="F11" i="1"/>
  <c r="E11" i="1"/>
  <c r="L9" i="1"/>
  <c r="F7" i="1"/>
  <c r="F6" i="1"/>
  <c r="E7" i="1"/>
  <c r="E8" i="1" s="1"/>
  <c r="E6" i="1"/>
  <c r="N7" i="1" l="1"/>
  <c r="E29" i="1"/>
  <c r="F29" i="1"/>
  <c r="E15" i="1"/>
  <c r="G11" i="1" s="1"/>
  <c r="F24" i="1"/>
  <c r="E24" i="1"/>
  <c r="F19" i="1"/>
  <c r="E19" i="1"/>
  <c r="F13" i="1"/>
  <c r="E9" i="1"/>
  <c r="G8" i="1" s="1"/>
  <c r="F8" i="1"/>
  <c r="F9" i="1" s="1"/>
  <c r="H7" i="1" s="1"/>
  <c r="E30" i="1" l="1"/>
  <c r="F30" i="1"/>
  <c r="G13" i="1"/>
  <c r="G12" i="1"/>
  <c r="G14" i="1"/>
  <c r="F14" i="1"/>
  <c r="F15" i="1" s="1"/>
  <c r="H13" i="1" s="1"/>
  <c r="F25" i="1"/>
  <c r="E20" i="1"/>
  <c r="G19" i="1" s="1"/>
  <c r="F20" i="1"/>
  <c r="G7" i="1"/>
  <c r="I7" i="1" s="1"/>
  <c r="H6" i="1"/>
  <c r="H8" i="1"/>
  <c r="I8" i="1" s="1"/>
  <c r="G6" i="1"/>
  <c r="I13" i="1" l="1"/>
  <c r="H27" i="1"/>
  <c r="H28" i="1"/>
  <c r="G28" i="1"/>
  <c r="G27" i="1"/>
  <c r="G29" i="1"/>
  <c r="H29" i="1"/>
  <c r="G15" i="1"/>
  <c r="H14" i="1"/>
  <c r="I14" i="1" s="1"/>
  <c r="H12" i="1"/>
  <c r="I12" i="1" s="1"/>
  <c r="H11" i="1"/>
  <c r="H23" i="1"/>
  <c r="H22" i="1"/>
  <c r="H24" i="1"/>
  <c r="E25" i="1"/>
  <c r="H17" i="1"/>
  <c r="H18" i="1"/>
  <c r="H19" i="1"/>
  <c r="I19" i="1" s="1"/>
  <c r="G17" i="1"/>
  <c r="G18" i="1"/>
  <c r="H9" i="1"/>
  <c r="I6" i="1"/>
  <c r="G9" i="1"/>
  <c r="M8" i="1" l="1"/>
  <c r="I28" i="1"/>
  <c r="I27" i="1"/>
  <c r="G30" i="1"/>
  <c r="I29" i="1"/>
  <c r="H30" i="1"/>
  <c r="M14" i="1"/>
  <c r="H15" i="1"/>
  <c r="I11" i="1"/>
  <c r="H25" i="1"/>
  <c r="G22" i="1"/>
  <c r="G23" i="1"/>
  <c r="I23" i="1" s="1"/>
  <c r="G24" i="1"/>
  <c r="I24" i="1" s="1"/>
  <c r="I18" i="1"/>
  <c r="H20" i="1"/>
  <c r="I17" i="1"/>
  <c r="G20" i="1"/>
  <c r="I9" i="1"/>
  <c r="M7" i="1"/>
  <c r="M13" i="1" l="1"/>
  <c r="M29" i="1"/>
  <c r="M28" i="1"/>
  <c r="I30" i="1"/>
  <c r="M12" i="1"/>
  <c r="I15" i="1"/>
  <c r="I22" i="1"/>
  <c r="G25" i="1"/>
  <c r="I20" i="1"/>
  <c r="K9" i="1"/>
  <c r="J9" i="1"/>
  <c r="M24" i="1" l="1"/>
  <c r="J30" i="1"/>
  <c r="K30" i="1"/>
  <c r="I25" i="1"/>
  <c r="J15" i="1"/>
  <c r="K15" i="1"/>
  <c r="M23" i="1"/>
  <c r="K20" i="1"/>
  <c r="J20" i="1"/>
  <c r="K25" i="1" l="1"/>
  <c r="J25" i="1"/>
</calcChain>
</file>

<file path=xl/sharedStrings.xml><?xml version="1.0" encoding="utf-8"?>
<sst xmlns="http://schemas.openxmlformats.org/spreadsheetml/2006/main" count="69" uniqueCount="50">
  <si>
    <t>Scenarios</t>
  </si>
  <si>
    <t>Pairwise Range</t>
  </si>
  <si>
    <t>Events</t>
  </si>
  <si>
    <t>Ratios</t>
  </si>
  <si>
    <t>Low</t>
  </si>
  <si>
    <t>High</t>
  </si>
  <si>
    <t xml:space="preserve">Average </t>
  </si>
  <si>
    <t>Final</t>
  </si>
  <si>
    <t xml:space="preserve">% </t>
  </si>
  <si>
    <t>Previous</t>
  </si>
  <si>
    <t>BB</t>
  </si>
  <si>
    <t>SQ</t>
  </si>
  <si>
    <t>Base = 1</t>
  </si>
  <si>
    <t>TINA</t>
  </si>
  <si>
    <t>Compound Likelihood</t>
  </si>
  <si>
    <t>WORLD FINANCIAL MARKETS</t>
  </si>
  <si>
    <t>WORLD FINANCIAL STATE</t>
  </si>
  <si>
    <t>D</t>
  </si>
  <si>
    <t>MB</t>
  </si>
  <si>
    <t>MR</t>
  </si>
  <si>
    <t>TAIWAN DEVELOPMENTS</t>
  </si>
  <si>
    <t>TINO</t>
  </si>
  <si>
    <t>TIUS</t>
  </si>
  <si>
    <t>NOTI</t>
  </si>
  <si>
    <t>TIUS/TINO</t>
  </si>
  <si>
    <t>NOTI/TIUS</t>
  </si>
  <si>
    <t>THE WAR IN UKRAINE</t>
  </si>
  <si>
    <t xml:space="preserve"> </t>
  </si>
  <si>
    <t>SQ/TINA</t>
  </si>
  <si>
    <t>BB/SQ</t>
  </si>
  <si>
    <t>D/MB</t>
  </si>
  <si>
    <t>SQ/D</t>
  </si>
  <si>
    <t>MR/SQ</t>
  </si>
  <si>
    <t>CTR</t>
  </si>
  <si>
    <t>CTU</t>
  </si>
  <si>
    <t>STM</t>
  </si>
  <si>
    <t>CTU/CTR</t>
  </si>
  <si>
    <t>STM/CTU</t>
  </si>
  <si>
    <t>RDA</t>
  </si>
  <si>
    <t>RD?</t>
  </si>
  <si>
    <t>RDT</t>
  </si>
  <si>
    <t>RD?/RDA</t>
  </si>
  <si>
    <t>RDT/RD?</t>
  </si>
  <si>
    <t>CHINA'S FUTURE DIRECTION</t>
  </si>
  <si>
    <t>Low End</t>
  </si>
  <si>
    <t xml:space="preserve"> High End</t>
  </si>
  <si>
    <t>More Likely Values</t>
  </si>
  <si>
    <t>%</t>
  </si>
  <si>
    <t>******************Probabilities*************************</t>
  </si>
  <si>
    <r>
      <t xml:space="preserve">April 2023 - INPUTS REQUIRED IN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color theme="1"/>
        <rFont val="Calibri"/>
        <family val="2"/>
        <scheme val="minor"/>
      </rPr>
      <t xml:space="preserve"> ZONES.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</si>
</sst>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06FE-CA5D-4ECA-9472-21F50699EE53}">
  <dimension ref="A1:N30"/>
  <sheetViews>
    <sheetView tabSelected="1" workbookViewId="0">
      <selection sqref="A1:N1"/>
    </sheetView>
  </sheetViews>
  <sheetFormatPr defaultRowHeight="15" x14ac:dyDescent="0.25"/>
  <cols>
    <col min="2" max="2" width="10.42578125" customWidth="1"/>
    <col min="5" max="5" width="11" customWidth="1"/>
    <col min="6" max="6" width="10.85546875" customWidth="1"/>
    <col min="11" max="11" width="9.140625" customWidth="1"/>
    <col min="12" max="12" width="9" customWidth="1"/>
    <col min="13" max="13" width="13.42578125" customWidth="1"/>
  </cols>
  <sheetData>
    <row r="1" spans="1:14" x14ac:dyDescent="0.2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5" t="s">
        <v>0</v>
      </c>
      <c r="B2" s="15"/>
      <c r="C2" s="15" t="s">
        <v>1</v>
      </c>
      <c r="D2" s="15"/>
      <c r="E2" s="15" t="s">
        <v>14</v>
      </c>
      <c r="F2" s="15"/>
      <c r="G2" s="14" t="s">
        <v>48</v>
      </c>
      <c r="H2" s="14"/>
      <c r="I2" s="14"/>
      <c r="J2" s="14"/>
      <c r="K2" s="14"/>
      <c r="L2" s="14"/>
      <c r="M2" s="15" t="s">
        <v>46</v>
      </c>
      <c r="N2" s="15"/>
    </row>
    <row r="3" spans="1:14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4</v>
      </c>
      <c r="F3" s="2" t="s">
        <v>5</v>
      </c>
      <c r="G3" s="2" t="s">
        <v>44</v>
      </c>
      <c r="H3" s="2" t="s">
        <v>45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7</v>
      </c>
      <c r="N3" s="2" t="s">
        <v>47</v>
      </c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x14ac:dyDescent="0.25">
      <c r="A5" s="14" t="s">
        <v>15</v>
      </c>
      <c r="B5" s="14"/>
      <c r="C5" s="14"/>
      <c r="D5" s="14"/>
      <c r="E5" s="14"/>
      <c r="F5" s="17" t="s">
        <v>27</v>
      </c>
      <c r="G5" s="17"/>
      <c r="H5" s="17"/>
      <c r="I5" s="17"/>
      <c r="J5" s="17"/>
      <c r="K5" s="17"/>
      <c r="L5" s="17"/>
      <c r="M5" s="17"/>
      <c r="N5" s="1"/>
    </row>
    <row r="6" spans="1:14" x14ac:dyDescent="0.25">
      <c r="A6" s="11" t="s">
        <v>13</v>
      </c>
      <c r="B6" s="1" t="s">
        <v>12</v>
      </c>
      <c r="C6" s="3">
        <v>1</v>
      </c>
      <c r="D6" s="3">
        <v>1</v>
      </c>
      <c r="E6" s="3">
        <f>C6</f>
        <v>1</v>
      </c>
      <c r="F6" s="3">
        <f>D6</f>
        <v>1</v>
      </c>
      <c r="G6" s="9">
        <f>E6/$E$9</f>
        <v>1.9607843137254902E-2</v>
      </c>
      <c r="H6" s="9">
        <f>F6/$F$9</f>
        <v>1.3698630136986301E-2</v>
      </c>
      <c r="I6" s="9">
        <f>(G6+H6)/2</f>
        <v>1.6653236637120601E-2</v>
      </c>
      <c r="J6" s="7">
        <f>ROUND(I6,3)</f>
        <v>1.7000000000000001E-2</v>
      </c>
      <c r="K6" s="19">
        <f>ROUND(J6*100,0)</f>
        <v>2</v>
      </c>
      <c r="L6" s="11">
        <v>3</v>
      </c>
      <c r="M6" s="3" t="s">
        <v>12</v>
      </c>
      <c r="N6" s="3" t="s">
        <v>12</v>
      </c>
    </row>
    <row r="7" spans="1:14" x14ac:dyDescent="0.25">
      <c r="A7" s="11" t="s">
        <v>11</v>
      </c>
      <c r="B7" s="11" t="s">
        <v>28</v>
      </c>
      <c r="C7" s="12">
        <v>10</v>
      </c>
      <c r="D7" s="12">
        <v>12</v>
      </c>
      <c r="E7" s="3">
        <f>C7</f>
        <v>10</v>
      </c>
      <c r="F7" s="3">
        <f>D7</f>
        <v>12</v>
      </c>
      <c r="G7" s="9">
        <f t="shared" ref="G7:G8" si="0">E7/$E$9</f>
        <v>0.19607843137254902</v>
      </c>
      <c r="H7" s="9">
        <f t="shared" ref="H7:H8" si="1">F7/$F$9</f>
        <v>0.16438356164383561</v>
      </c>
      <c r="I7" s="9">
        <f t="shared" ref="I7:I8" si="2">(G7+H7)/2</f>
        <v>0.1802309965081923</v>
      </c>
      <c r="J7" s="7">
        <f t="shared" ref="J7:J8" si="3">ROUND(I7,3)</f>
        <v>0.18</v>
      </c>
      <c r="K7" s="19">
        <f t="shared" ref="K7:K8" si="4">ROUND(J7*100,0)</f>
        <v>18</v>
      </c>
      <c r="L7" s="11">
        <v>28</v>
      </c>
      <c r="M7" s="3">
        <f>J7/J6</f>
        <v>10.588235294117647</v>
      </c>
      <c r="N7" s="3">
        <f>K7/K6</f>
        <v>9</v>
      </c>
    </row>
    <row r="8" spans="1:14" x14ac:dyDescent="0.25">
      <c r="A8" s="11" t="s">
        <v>10</v>
      </c>
      <c r="B8" s="11" t="s">
        <v>29</v>
      </c>
      <c r="C8" s="12">
        <v>4</v>
      </c>
      <c r="D8" s="12">
        <v>5</v>
      </c>
      <c r="E8" s="3">
        <f>E7*C8</f>
        <v>40</v>
      </c>
      <c r="F8" s="3">
        <f>F7*D8</f>
        <v>60</v>
      </c>
      <c r="G8" s="9">
        <f t="shared" si="0"/>
        <v>0.78431372549019607</v>
      </c>
      <c r="H8" s="9">
        <f t="shared" si="1"/>
        <v>0.82191780821917804</v>
      </c>
      <c r="I8" s="9">
        <f t="shared" si="2"/>
        <v>0.80311576685468711</v>
      </c>
      <c r="J8" s="7">
        <f t="shared" si="3"/>
        <v>0.80300000000000005</v>
      </c>
      <c r="K8" s="19">
        <f t="shared" si="4"/>
        <v>80</v>
      </c>
      <c r="L8" s="11">
        <v>69</v>
      </c>
      <c r="M8" s="3">
        <f>J8/J7</f>
        <v>4.4611111111111112</v>
      </c>
      <c r="N8" s="3">
        <f>K8/K7</f>
        <v>4.4444444444444446</v>
      </c>
    </row>
    <row r="9" spans="1:14" x14ac:dyDescent="0.25">
      <c r="A9" s="1"/>
      <c r="B9" s="1"/>
      <c r="C9" s="1"/>
      <c r="D9" s="1"/>
      <c r="E9" s="5">
        <f t="shared" ref="E9:L9" si="5">SUM(E6:E8)</f>
        <v>51</v>
      </c>
      <c r="F9" s="5">
        <f t="shared" si="5"/>
        <v>73</v>
      </c>
      <c r="G9" s="6">
        <f t="shared" si="5"/>
        <v>1</v>
      </c>
      <c r="H9" s="6">
        <f t="shared" si="5"/>
        <v>1</v>
      </c>
      <c r="I9" s="6">
        <f t="shared" si="5"/>
        <v>1</v>
      </c>
      <c r="J9" s="8">
        <f t="shared" si="5"/>
        <v>1</v>
      </c>
      <c r="K9" s="4">
        <f t="shared" si="5"/>
        <v>100</v>
      </c>
      <c r="L9" s="4">
        <f t="shared" si="5"/>
        <v>100</v>
      </c>
      <c r="M9" s="3"/>
      <c r="N9" s="3"/>
    </row>
    <row r="10" spans="1:14" x14ac:dyDescent="0.25">
      <c r="A10" s="14" t="s">
        <v>16</v>
      </c>
      <c r="B10" s="14"/>
      <c r="C10" s="14"/>
      <c r="D10" s="14"/>
      <c r="N10" s="3"/>
    </row>
    <row r="11" spans="1:14" x14ac:dyDescent="0.25">
      <c r="A11" s="11" t="s">
        <v>18</v>
      </c>
      <c r="B11" s="1" t="s">
        <v>12</v>
      </c>
      <c r="C11" s="3">
        <v>1</v>
      </c>
      <c r="D11" s="3">
        <v>1</v>
      </c>
      <c r="E11" s="3">
        <f>C11</f>
        <v>1</v>
      </c>
      <c r="F11" s="3">
        <f>D11</f>
        <v>1</v>
      </c>
      <c r="G11" s="9">
        <f>E11/$E$15</f>
        <v>7.6335877862595417E-3</v>
      </c>
      <c r="H11" s="9">
        <f>F11/$F$15</f>
        <v>3.7735849056603774E-3</v>
      </c>
      <c r="I11" s="9">
        <f>(G11+H11)/2</f>
        <v>5.7035863459599595E-3</v>
      </c>
      <c r="J11" s="7">
        <f t="shared" ref="J11:J14" si="6">ROUND(I11,3)</f>
        <v>6.0000000000000001E-3</v>
      </c>
      <c r="K11" s="18">
        <f t="shared" ref="K11:K14" si="7">ROUND(J11*100,0)</f>
        <v>1</v>
      </c>
      <c r="L11" s="11">
        <v>1</v>
      </c>
      <c r="M11" s="3" t="s">
        <v>12</v>
      </c>
      <c r="N11" s="3" t="s">
        <v>12</v>
      </c>
    </row>
    <row r="12" spans="1:14" x14ac:dyDescent="0.25">
      <c r="A12" s="11" t="s">
        <v>17</v>
      </c>
      <c r="B12" s="13" t="s">
        <v>30</v>
      </c>
      <c r="C12" s="12">
        <v>10</v>
      </c>
      <c r="D12" s="12">
        <v>12</v>
      </c>
      <c r="E12" s="3">
        <f>C12</f>
        <v>10</v>
      </c>
      <c r="F12" s="3">
        <f>D12</f>
        <v>12</v>
      </c>
      <c r="G12" s="9">
        <f t="shared" ref="G12:G14" si="8">E12/$E$15</f>
        <v>7.6335877862595422E-2</v>
      </c>
      <c r="H12" s="9">
        <f t="shared" ref="H12:H14" si="9">F12/$F$15</f>
        <v>4.5283018867924525E-2</v>
      </c>
      <c r="I12" s="9">
        <f t="shared" ref="I12:I14" si="10">(G12+H12)/2</f>
        <v>6.0809448365259977E-2</v>
      </c>
      <c r="J12" s="7">
        <f t="shared" si="6"/>
        <v>6.0999999999999999E-2</v>
      </c>
      <c r="K12" s="18">
        <f t="shared" si="7"/>
        <v>6</v>
      </c>
      <c r="L12" s="11">
        <v>5</v>
      </c>
      <c r="M12" s="3">
        <f>J12/J11</f>
        <v>10.166666666666666</v>
      </c>
      <c r="N12" s="3">
        <f t="shared" ref="N12:N14" si="11">K12/K11</f>
        <v>6</v>
      </c>
    </row>
    <row r="13" spans="1:14" x14ac:dyDescent="0.25">
      <c r="A13" s="11" t="s">
        <v>11</v>
      </c>
      <c r="B13" s="13" t="s">
        <v>31</v>
      </c>
      <c r="C13" s="12">
        <v>2</v>
      </c>
      <c r="D13" s="12">
        <v>3</v>
      </c>
      <c r="E13" s="3">
        <f>E12*C13</f>
        <v>20</v>
      </c>
      <c r="F13" s="3">
        <f>F12*D13</f>
        <v>36</v>
      </c>
      <c r="G13" s="9">
        <f t="shared" si="8"/>
        <v>0.15267175572519084</v>
      </c>
      <c r="H13" s="9">
        <f t="shared" si="9"/>
        <v>0.13584905660377358</v>
      </c>
      <c r="I13" s="9">
        <f t="shared" si="10"/>
        <v>0.14426040616448221</v>
      </c>
      <c r="J13" s="7">
        <f t="shared" si="6"/>
        <v>0.14399999999999999</v>
      </c>
      <c r="K13" s="18">
        <f t="shared" si="7"/>
        <v>14</v>
      </c>
      <c r="L13" s="11">
        <v>17</v>
      </c>
      <c r="M13" s="3">
        <f t="shared" ref="M13:M14" si="12">J13/J12</f>
        <v>2.360655737704918</v>
      </c>
      <c r="N13" s="3">
        <f t="shared" si="11"/>
        <v>2.3333333333333335</v>
      </c>
    </row>
    <row r="14" spans="1:14" x14ac:dyDescent="0.25">
      <c r="A14" s="11" t="s">
        <v>19</v>
      </c>
      <c r="B14" s="13" t="s">
        <v>32</v>
      </c>
      <c r="C14" s="12">
        <v>5</v>
      </c>
      <c r="D14" s="12">
        <v>6</v>
      </c>
      <c r="E14" s="3">
        <f>E13*C14</f>
        <v>100</v>
      </c>
      <c r="F14" s="3">
        <f>F13*D14</f>
        <v>216</v>
      </c>
      <c r="G14" s="9">
        <f t="shared" si="8"/>
        <v>0.76335877862595425</v>
      </c>
      <c r="H14" s="9">
        <f t="shared" si="9"/>
        <v>0.81509433962264155</v>
      </c>
      <c r="I14" s="9">
        <f t="shared" si="10"/>
        <v>0.78922655912429795</v>
      </c>
      <c r="J14" s="7">
        <f t="shared" si="6"/>
        <v>0.78900000000000003</v>
      </c>
      <c r="K14" s="18">
        <f t="shared" si="7"/>
        <v>79</v>
      </c>
      <c r="L14" s="11">
        <v>77</v>
      </c>
      <c r="M14" s="3">
        <f t="shared" si="12"/>
        <v>5.479166666666667</v>
      </c>
      <c r="N14" s="3">
        <f t="shared" si="11"/>
        <v>5.6428571428571432</v>
      </c>
    </row>
    <row r="15" spans="1:14" x14ac:dyDescent="0.25">
      <c r="E15" s="5">
        <f>SUM(E11:E14)</f>
        <v>131</v>
      </c>
      <c r="F15" s="5">
        <f>SUM(F11:F14)</f>
        <v>265</v>
      </c>
      <c r="G15" s="6">
        <f t="shared" ref="G15:L15" si="13">SUM(G11:G14)</f>
        <v>1</v>
      </c>
      <c r="H15" s="6">
        <f t="shared" si="13"/>
        <v>1</v>
      </c>
      <c r="I15" s="6">
        <f t="shared" si="13"/>
        <v>1</v>
      </c>
      <c r="J15" s="8">
        <f t="shared" si="13"/>
        <v>1</v>
      </c>
      <c r="K15" s="4">
        <f t="shared" si="13"/>
        <v>100</v>
      </c>
      <c r="L15" s="4">
        <f t="shared" si="13"/>
        <v>100</v>
      </c>
      <c r="N15" s="3"/>
    </row>
    <row r="16" spans="1:14" x14ac:dyDescent="0.25">
      <c r="A16" s="14" t="s">
        <v>20</v>
      </c>
      <c r="B16" s="14"/>
      <c r="C16" s="14"/>
      <c r="D16" s="14"/>
      <c r="N16" s="3"/>
    </row>
    <row r="17" spans="1:14" x14ac:dyDescent="0.25">
      <c r="A17" s="11" t="s">
        <v>21</v>
      </c>
      <c r="B17" s="1" t="s">
        <v>12</v>
      </c>
      <c r="C17" s="3">
        <v>1</v>
      </c>
      <c r="D17" s="3">
        <v>1</v>
      </c>
      <c r="E17" s="3">
        <f>C17</f>
        <v>1</v>
      </c>
      <c r="F17" s="3">
        <f>D17</f>
        <v>1</v>
      </c>
      <c r="G17" s="9">
        <f>E17/$E$20</f>
        <v>3.8461538461538464E-2</v>
      </c>
      <c r="H17" s="9">
        <f>F17/$F$20</f>
        <v>0.02</v>
      </c>
      <c r="I17" s="9">
        <f>(G17+H17)/2</f>
        <v>2.9230769230769234E-2</v>
      </c>
      <c r="J17" s="7">
        <f t="shared" ref="J17:J19" si="14">ROUND(I17,3)</f>
        <v>2.9000000000000001E-2</v>
      </c>
      <c r="K17" s="18">
        <f t="shared" ref="K17:K19" si="15">ROUND(J17*100,0)</f>
        <v>3</v>
      </c>
      <c r="L17" s="11">
        <v>5</v>
      </c>
      <c r="M17" s="3" t="s">
        <v>12</v>
      </c>
      <c r="N17" s="3" t="s">
        <v>12</v>
      </c>
    </row>
    <row r="18" spans="1:14" x14ac:dyDescent="0.25">
      <c r="A18" s="11" t="s">
        <v>22</v>
      </c>
      <c r="B18" s="11" t="s">
        <v>24</v>
      </c>
      <c r="C18" s="12">
        <v>5</v>
      </c>
      <c r="D18" s="12">
        <v>7</v>
      </c>
      <c r="E18" s="3">
        <f>C18</f>
        <v>5</v>
      </c>
      <c r="F18" s="3">
        <f>D18</f>
        <v>7</v>
      </c>
      <c r="G18" s="9">
        <f t="shared" ref="G18:G19" si="16">E18/$E$20</f>
        <v>0.19230769230769232</v>
      </c>
      <c r="H18" s="9">
        <f t="shared" ref="H18:H19" si="17">F18/$F$20</f>
        <v>0.14000000000000001</v>
      </c>
      <c r="I18" s="9">
        <f t="shared" ref="I18:I19" si="18">(G18+H18)/2</f>
        <v>0.16615384615384615</v>
      </c>
      <c r="J18" s="7">
        <f t="shared" si="14"/>
        <v>0.16600000000000001</v>
      </c>
      <c r="K18" s="18">
        <f t="shared" si="15"/>
        <v>17</v>
      </c>
      <c r="L18" s="11">
        <v>21</v>
      </c>
      <c r="M18" s="3">
        <f>J18/J17</f>
        <v>5.7241379310344831</v>
      </c>
      <c r="N18" s="3">
        <f t="shared" ref="N18:N19" si="19">K18/K17</f>
        <v>5.666666666666667</v>
      </c>
    </row>
    <row r="19" spans="1:14" x14ac:dyDescent="0.25">
      <c r="A19" s="11" t="s">
        <v>23</v>
      </c>
      <c r="B19" s="11" t="s">
        <v>25</v>
      </c>
      <c r="C19" s="12">
        <v>4</v>
      </c>
      <c r="D19" s="12">
        <v>6</v>
      </c>
      <c r="E19" s="3">
        <f>E18*C19</f>
        <v>20</v>
      </c>
      <c r="F19" s="3">
        <f>F18*D19</f>
        <v>42</v>
      </c>
      <c r="G19" s="9">
        <f t="shared" si="16"/>
        <v>0.76923076923076927</v>
      </c>
      <c r="H19" s="9">
        <f t="shared" si="17"/>
        <v>0.84</v>
      </c>
      <c r="I19" s="9">
        <f t="shared" si="18"/>
        <v>0.80461538461538462</v>
      </c>
      <c r="J19" s="7">
        <f t="shared" si="14"/>
        <v>0.80500000000000005</v>
      </c>
      <c r="K19" s="18">
        <f t="shared" si="15"/>
        <v>81</v>
      </c>
      <c r="L19" s="11">
        <v>74</v>
      </c>
      <c r="M19" s="3">
        <f>J19/J18</f>
        <v>4.8493975903614457</v>
      </c>
      <c r="N19" s="3">
        <f t="shared" si="19"/>
        <v>4.7647058823529411</v>
      </c>
    </row>
    <row r="20" spans="1:14" x14ac:dyDescent="0.25">
      <c r="A20" s="1"/>
      <c r="B20" s="1"/>
      <c r="C20" s="1"/>
      <c r="D20" s="1"/>
      <c r="E20" s="5">
        <f t="shared" ref="E20:L20" si="20">SUM(E17:E19)</f>
        <v>26</v>
      </c>
      <c r="F20" s="5">
        <f t="shared" si="20"/>
        <v>50</v>
      </c>
      <c r="G20" s="10">
        <f t="shared" si="20"/>
        <v>1</v>
      </c>
      <c r="H20" s="10">
        <f t="shared" si="20"/>
        <v>1</v>
      </c>
      <c r="I20" s="10">
        <f t="shared" si="20"/>
        <v>1</v>
      </c>
      <c r="J20" s="8">
        <f t="shared" si="20"/>
        <v>1</v>
      </c>
      <c r="K20" s="4">
        <f t="shared" si="20"/>
        <v>101</v>
      </c>
      <c r="L20" s="4">
        <f t="shared" si="20"/>
        <v>100</v>
      </c>
      <c r="M20" s="3"/>
      <c r="N20" s="3"/>
    </row>
    <row r="21" spans="1:14" x14ac:dyDescent="0.25">
      <c r="A21" s="14" t="s">
        <v>26</v>
      </c>
      <c r="B21" s="14"/>
      <c r="C21" s="14"/>
      <c r="D21" s="14"/>
      <c r="N21" s="3"/>
    </row>
    <row r="22" spans="1:14" x14ac:dyDescent="0.25">
      <c r="A22" s="11" t="s">
        <v>33</v>
      </c>
      <c r="B22" s="1" t="s">
        <v>12</v>
      </c>
      <c r="C22" s="3">
        <v>1</v>
      </c>
      <c r="D22" s="3">
        <v>1</v>
      </c>
      <c r="E22" s="3">
        <f>C22</f>
        <v>1</v>
      </c>
      <c r="F22" s="3">
        <f>D22</f>
        <v>1</v>
      </c>
      <c r="G22" s="9">
        <f>E22/$E$25</f>
        <v>6.25E-2</v>
      </c>
      <c r="H22" s="9">
        <f>F22/$F$25</f>
        <v>0.04</v>
      </c>
      <c r="I22" s="9">
        <f>(G22+H22)/2</f>
        <v>5.1250000000000004E-2</v>
      </c>
      <c r="J22" s="7">
        <f t="shared" ref="J22:J24" si="21">ROUND(I22,3)</f>
        <v>5.0999999999999997E-2</v>
      </c>
      <c r="K22" s="18">
        <f t="shared" ref="K22:K24" si="22">ROUND(J22*100,0)</f>
        <v>5</v>
      </c>
      <c r="L22" s="11">
        <v>7</v>
      </c>
      <c r="M22" s="3" t="s">
        <v>12</v>
      </c>
      <c r="N22" s="3" t="s">
        <v>12</v>
      </c>
    </row>
    <row r="23" spans="1:14" x14ac:dyDescent="0.25">
      <c r="A23" s="11" t="s">
        <v>34</v>
      </c>
      <c r="B23" s="11" t="s">
        <v>36</v>
      </c>
      <c r="C23" s="12">
        <v>3</v>
      </c>
      <c r="D23" s="12">
        <v>4</v>
      </c>
      <c r="E23" s="3">
        <f>C23</f>
        <v>3</v>
      </c>
      <c r="F23" s="3">
        <f>D23</f>
        <v>4</v>
      </c>
      <c r="G23" s="9">
        <f>E23/$E$25</f>
        <v>0.1875</v>
      </c>
      <c r="H23" s="9">
        <f>F23/$F$25</f>
        <v>0.16</v>
      </c>
      <c r="I23" s="9">
        <f t="shared" ref="I23:I24" si="23">(G23+H23)/2</f>
        <v>0.17375000000000002</v>
      </c>
      <c r="J23" s="7">
        <f t="shared" si="21"/>
        <v>0.17399999999999999</v>
      </c>
      <c r="K23" s="18">
        <f t="shared" si="22"/>
        <v>17</v>
      </c>
      <c r="L23" s="11">
        <v>17</v>
      </c>
      <c r="M23" s="3">
        <f>J23/J22</f>
        <v>3.4117647058823528</v>
      </c>
      <c r="N23" s="3">
        <f t="shared" ref="N23:N24" si="24">K23/K22</f>
        <v>3.4</v>
      </c>
    </row>
    <row r="24" spans="1:14" x14ac:dyDescent="0.25">
      <c r="A24" s="11" t="s">
        <v>35</v>
      </c>
      <c r="B24" s="11" t="s">
        <v>37</v>
      </c>
      <c r="C24" s="12">
        <v>4</v>
      </c>
      <c r="D24" s="12">
        <v>5</v>
      </c>
      <c r="E24" s="3">
        <f>E23*C24</f>
        <v>12</v>
      </c>
      <c r="F24" s="3">
        <f>F23*D24</f>
        <v>20</v>
      </c>
      <c r="G24" s="9">
        <f>E24/$E$25</f>
        <v>0.75</v>
      </c>
      <c r="H24" s="9">
        <f>F24/$F$25</f>
        <v>0.8</v>
      </c>
      <c r="I24" s="9">
        <f t="shared" si="23"/>
        <v>0.77500000000000002</v>
      </c>
      <c r="J24" s="7">
        <f t="shared" si="21"/>
        <v>0.77500000000000002</v>
      </c>
      <c r="K24" s="18">
        <f t="shared" si="22"/>
        <v>78</v>
      </c>
      <c r="L24" s="11">
        <v>76</v>
      </c>
      <c r="M24" s="3">
        <f>J24/J23</f>
        <v>4.4540229885057476</v>
      </c>
      <c r="N24" s="3">
        <f t="shared" si="24"/>
        <v>4.5882352941176467</v>
      </c>
    </row>
    <row r="25" spans="1:14" x14ac:dyDescent="0.25">
      <c r="E25" s="5">
        <f t="shared" ref="E25:L25" si="25">SUM(E22:E24)</f>
        <v>16</v>
      </c>
      <c r="F25" s="5">
        <f t="shared" si="25"/>
        <v>25</v>
      </c>
      <c r="G25" s="10">
        <f t="shared" si="25"/>
        <v>1</v>
      </c>
      <c r="H25" s="10">
        <f t="shared" si="25"/>
        <v>1</v>
      </c>
      <c r="I25" s="10">
        <f t="shared" si="25"/>
        <v>1</v>
      </c>
      <c r="J25" s="8">
        <f t="shared" si="25"/>
        <v>1</v>
      </c>
      <c r="K25" s="4">
        <f t="shared" si="25"/>
        <v>100</v>
      </c>
      <c r="L25" s="4">
        <f t="shared" si="25"/>
        <v>100</v>
      </c>
      <c r="N25" s="3"/>
    </row>
    <row r="26" spans="1:14" x14ac:dyDescent="0.25">
      <c r="A26" s="14" t="s">
        <v>43</v>
      </c>
      <c r="B26" s="14"/>
      <c r="C26" s="14"/>
      <c r="D26" s="14"/>
      <c r="M26" s="2" t="s">
        <v>27</v>
      </c>
      <c r="N26" s="3"/>
    </row>
    <row r="27" spans="1:14" x14ac:dyDescent="0.25">
      <c r="A27" s="11" t="s">
        <v>38</v>
      </c>
      <c r="B27" s="1" t="s">
        <v>12</v>
      </c>
      <c r="C27" s="3">
        <v>1</v>
      </c>
      <c r="D27" s="3">
        <v>1</v>
      </c>
      <c r="E27" s="3">
        <f>C27</f>
        <v>1</v>
      </c>
      <c r="F27" s="3">
        <f>D27</f>
        <v>1</v>
      </c>
      <c r="G27" s="9">
        <f>E27/$E$30</f>
        <v>3.5714285714285712E-2</v>
      </c>
      <c r="H27" s="9">
        <f>F27/$F$30</f>
        <v>2.4390243902439025E-2</v>
      </c>
      <c r="I27" s="9">
        <f>(G27+H27)/2</f>
        <v>3.0052264808362369E-2</v>
      </c>
      <c r="J27" s="7">
        <f t="shared" ref="J27:J29" si="26">ROUND(I27,3)</f>
        <v>0.03</v>
      </c>
      <c r="K27" s="18">
        <f t="shared" ref="K27:K29" si="27">ROUND(J27*100,0)</f>
        <v>3</v>
      </c>
      <c r="L27" s="11">
        <v>3</v>
      </c>
      <c r="M27" s="3" t="s">
        <v>12</v>
      </c>
      <c r="N27" s="3" t="s">
        <v>12</v>
      </c>
    </row>
    <row r="28" spans="1:14" x14ac:dyDescent="0.25">
      <c r="A28" s="11" t="s">
        <v>39</v>
      </c>
      <c r="B28" s="11" t="s">
        <v>41</v>
      </c>
      <c r="C28" s="12">
        <v>3</v>
      </c>
      <c r="D28" s="12">
        <v>4</v>
      </c>
      <c r="E28" s="3">
        <f>C28</f>
        <v>3</v>
      </c>
      <c r="F28" s="3">
        <f>D28</f>
        <v>4</v>
      </c>
      <c r="G28" s="9">
        <f>E28/$E$30</f>
        <v>0.10714285714285714</v>
      </c>
      <c r="H28" s="9">
        <f>F28/$F$30</f>
        <v>9.7560975609756101E-2</v>
      </c>
      <c r="I28" s="9">
        <f t="shared" ref="I28:I29" si="28">(G28+H28)/2</f>
        <v>0.10235191637630661</v>
      </c>
      <c r="J28" s="7">
        <f t="shared" si="26"/>
        <v>0.10199999999999999</v>
      </c>
      <c r="K28" s="18">
        <f t="shared" si="27"/>
        <v>10</v>
      </c>
      <c r="L28" s="11">
        <v>12</v>
      </c>
      <c r="M28" s="3">
        <f>J28/J27</f>
        <v>3.4</v>
      </c>
      <c r="N28" s="3">
        <f t="shared" ref="N28:N29" si="29">K28/K27</f>
        <v>3.3333333333333335</v>
      </c>
    </row>
    <row r="29" spans="1:14" x14ac:dyDescent="0.25">
      <c r="A29" s="11" t="s">
        <v>40</v>
      </c>
      <c r="B29" s="11" t="s">
        <v>42</v>
      </c>
      <c r="C29" s="12">
        <v>8</v>
      </c>
      <c r="D29" s="12">
        <v>9</v>
      </c>
      <c r="E29" s="3">
        <f>E28*C29</f>
        <v>24</v>
      </c>
      <c r="F29" s="3">
        <f>F28*D29</f>
        <v>36</v>
      </c>
      <c r="G29" s="9">
        <f>E29/$E$30</f>
        <v>0.8571428571428571</v>
      </c>
      <c r="H29" s="9">
        <f>F29/$F$30</f>
        <v>0.87804878048780488</v>
      </c>
      <c r="I29" s="9">
        <f t="shared" si="28"/>
        <v>0.86759581881533099</v>
      </c>
      <c r="J29" s="7">
        <f t="shared" si="26"/>
        <v>0.86799999999999999</v>
      </c>
      <c r="K29" s="18">
        <f t="shared" si="27"/>
        <v>87</v>
      </c>
      <c r="L29" s="11">
        <v>85</v>
      </c>
      <c r="M29" s="3">
        <f>J29/J28</f>
        <v>8.5098039215686274</v>
      </c>
      <c r="N29" s="3">
        <f t="shared" si="29"/>
        <v>8.6999999999999993</v>
      </c>
    </row>
    <row r="30" spans="1:14" x14ac:dyDescent="0.25">
      <c r="E30" s="5">
        <f t="shared" ref="E30" si="30">SUM(E27:E29)</f>
        <v>28</v>
      </c>
      <c r="F30" s="5">
        <f t="shared" ref="F30" si="31">SUM(F27:F29)</f>
        <v>41</v>
      </c>
      <c r="G30" s="10">
        <f t="shared" ref="G30" si="32">SUM(G27:G29)</f>
        <v>1</v>
      </c>
      <c r="H30" s="10">
        <f t="shared" ref="H30" si="33">SUM(H27:H29)</f>
        <v>1</v>
      </c>
      <c r="I30" s="10">
        <f t="shared" ref="I30" si="34">SUM(I27:I29)</f>
        <v>1</v>
      </c>
      <c r="J30" s="8">
        <f t="shared" ref="J30" si="35">SUM(J27:J29)</f>
        <v>1</v>
      </c>
      <c r="K30" s="4">
        <f t="shared" ref="K30:L30" si="36">SUM(K27:K29)</f>
        <v>100</v>
      </c>
      <c r="L30" s="4">
        <f t="shared" si="36"/>
        <v>100</v>
      </c>
      <c r="N30" s="1"/>
    </row>
  </sheetData>
  <mergeCells count="12">
    <mergeCell ref="A26:D26"/>
    <mergeCell ref="A5:E5"/>
    <mergeCell ref="A1:N1"/>
    <mergeCell ref="F5:M5"/>
    <mergeCell ref="A16:D16"/>
    <mergeCell ref="A21:D21"/>
    <mergeCell ref="A2:B2"/>
    <mergeCell ref="C2:D2"/>
    <mergeCell ref="E2:F2"/>
    <mergeCell ref="G2:L2"/>
    <mergeCell ref="A10:D10"/>
    <mergeCell ref="M2:N2"/>
  </mergeCells>
  <pageMargins left="0.31496062992125984" right="0.31496062992125984" top="0.15748031496062992" bottom="0.15748031496062992" header="0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HUGHES</dc:creator>
  <cp:lastModifiedBy>Warren HUGHES</cp:lastModifiedBy>
  <cp:lastPrinted>2023-01-30T19:40:25Z</cp:lastPrinted>
  <dcterms:created xsi:type="dcterms:W3CDTF">2022-09-27T02:01:52Z</dcterms:created>
  <dcterms:modified xsi:type="dcterms:W3CDTF">2023-03-26T20:46:20Z</dcterms:modified>
</cp:coreProperties>
</file>